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параметры системы ПДО" sheetId="1" r:id="rId1"/>
  </sheets>
  <calcPr calcId="152511"/>
</workbook>
</file>

<file path=xl/calcChain.xml><?xml version="1.0" encoding="utf-8"?>
<calcChain xmlns="http://schemas.openxmlformats.org/spreadsheetml/2006/main">
  <c r="D9" i="1" l="1"/>
  <c r="C9" i="1"/>
  <c r="A12" i="1" l="1"/>
  <c r="D12" i="1" s="1"/>
  <c r="A11" i="1"/>
  <c r="D11" i="1" s="1"/>
  <c r="A24" i="1"/>
  <c r="A23" i="1"/>
  <c r="A22" i="1"/>
  <c r="A21" i="1"/>
  <c r="A20" i="1"/>
  <c r="A19" i="1"/>
  <c r="A18" i="1"/>
  <c r="C18" i="1"/>
  <c r="A15" i="1"/>
  <c r="D15" i="1" s="1"/>
  <c r="A14" i="1"/>
  <c r="D14" i="1" s="1"/>
  <c r="A13" i="1"/>
  <c r="D13" i="1" s="1"/>
  <c r="A10" i="1"/>
  <c r="D10" i="1"/>
  <c r="C5" i="1"/>
  <c r="A1" i="1" l="1"/>
</calcChain>
</file>

<file path=xl/sharedStrings.xml><?xml version="1.0" encoding="utf-8"?>
<sst xmlns="http://schemas.openxmlformats.org/spreadsheetml/2006/main" count="10" uniqueCount="10">
  <si>
    <t>Выделяются ли отдельные категории детей, которым предоставляются сертификаты с иным номиналом и/или с иными возможностями использования для программ, финансируемых по МЗ</t>
  </si>
  <si>
    <t>Категория детей, получателей сертификата дополнительного образования</t>
  </si>
  <si>
    <t>Выберите принцип получения и использования сертификата</t>
  </si>
  <si>
    <t>Совокупный объем предусмотренного финансового обеспечения сертификатов дополнительного образования на сентябрь - декабрь 2019 года (рублей)</t>
  </si>
  <si>
    <t>Номинал сертификата ПФ, рублей (на период с 01.09.2019 по 31.12.2019)</t>
  </si>
  <si>
    <t>ограничения  числа услуг по реализации дополнительных общеразвивающих программ, которые полностью или частично финансируется за счет сертификатов дополнительного образования на период действия программы персонифицированного финансирования (с 1 сентября по 31 декабря 2019 года):</t>
  </si>
  <si>
    <t>Общее число детей в возрасте от 5 до 18 лет, проживающих в муниципалитете, человек (на 1 января 2019 года)</t>
  </si>
  <si>
    <t>нет</t>
  </si>
  <si>
    <t>не установлены</t>
  </si>
  <si>
    <t>сертификат - гарантия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</si>
</sst>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hidden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4" fontId="1" fillId="0" borderId="1" xfId="0" applyNumberFormat="1" applyFont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workbookViewId="0">
      <selection activeCell="B10" sqref="B10"/>
    </sheetView>
  </sheetViews>
  <sheetFormatPr defaultColWidth="0" defaultRowHeight="15" zeroHeight="1" x14ac:dyDescent="0.25"/>
  <cols>
    <col min="1" max="1" width="42" style="2" customWidth="1"/>
    <col min="2" max="2" width="29.85546875" style="2" customWidth="1"/>
    <col min="3" max="3" width="28.42578125" style="2" customWidth="1"/>
    <col min="4" max="4" width="31.42578125" style="2" customWidth="1"/>
    <col min="5" max="5" width="8.85546875" style="2" customWidth="1"/>
    <col min="6" max="16384" width="8.85546875" style="2" hidden="1"/>
  </cols>
  <sheetData>
    <row r="1" spans="1:5" ht="25.15" customHeight="1" x14ac:dyDescent="0.25">
      <c r="A1" s="19" t="str">
        <f>IF(OR(B3="",B4="",B5="",B7="",B10="",C10="",D17=""),"Заполнены не все данные",IF(B7=IF(B5="сертификат - гарантия",SUM(D10:D15),IF(B5="сертификат - возможность",SUM(C10:C15),0)),"Форму можно загружать","Не совпадает совокупное обеспечение сертификатов"))</f>
        <v>Форму можно загружать</v>
      </c>
      <c r="B1" s="19"/>
      <c r="C1" s="4"/>
      <c r="D1" s="4"/>
      <c r="E1" s="4"/>
    </row>
    <row r="2" spans="1:5" x14ac:dyDescent="0.25">
      <c r="A2" s="4"/>
      <c r="B2" s="4"/>
      <c r="C2" s="4"/>
      <c r="D2" s="4"/>
      <c r="E2" s="4"/>
    </row>
    <row r="3" spans="1:5" ht="45" x14ac:dyDescent="0.25">
      <c r="A3" s="1" t="s">
        <v>6</v>
      </c>
      <c r="B3" s="3">
        <v>2243</v>
      </c>
      <c r="C3" s="4"/>
      <c r="D3" s="4"/>
      <c r="E3" s="4"/>
    </row>
    <row r="4" spans="1:5" ht="75" x14ac:dyDescent="0.25">
      <c r="A4" s="1" t="s">
        <v>0</v>
      </c>
      <c r="B4" s="3" t="s">
        <v>7</v>
      </c>
      <c r="C4" s="4"/>
      <c r="D4" s="4"/>
      <c r="E4" s="4"/>
    </row>
    <row r="5" spans="1:5" ht="55.9" customHeight="1" x14ac:dyDescent="0.25">
      <c r="A5" s="5" t="s">
        <v>2</v>
      </c>
      <c r="B5" s="3" t="s">
        <v>9</v>
      </c>
      <c r="C5" s="17" t="str">
        <f>IF(B5="сертификат - гарантия","при получении сертификата ПФ за ребенком закрепляется именная возможность использования всего номинала. Средства резервируются за ребенком и не могут быть направлены на прочие сертификаты",IF(B5="сертификат - возможность","средства не резервируются за ребенком имогут быть направлены на прочие сертификаты. Даже при наличии остатка на сертификате ребенок не сможет воспользоваться им, если будет израсходован общий объем обеспечения сертификатов",""))</f>
        <v>при получении сертификата ПФ за ребенком закрепляется именная возможность использования всего номинала. Средства резервируются за ребенком и не могут быть направлены на прочие сертификаты</v>
      </c>
      <c r="D5" s="18"/>
      <c r="E5" s="18"/>
    </row>
    <row r="6" spans="1:5" x14ac:dyDescent="0.25">
      <c r="A6" s="8"/>
      <c r="B6" s="9"/>
      <c r="C6" s="4"/>
      <c r="D6" s="4"/>
      <c r="E6" s="4"/>
    </row>
    <row r="7" spans="1:5" ht="60" x14ac:dyDescent="0.25">
      <c r="A7" s="1" t="s">
        <v>3</v>
      </c>
      <c r="B7" s="15">
        <v>1107825.5999999999</v>
      </c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ht="43.9" customHeight="1" x14ac:dyDescent="0.25">
      <c r="A9" s="5" t="s">
        <v>1</v>
      </c>
      <c r="B9" s="5" t="s">
        <v>4</v>
      </c>
      <c r="C9" s="6" t="str">
        <f>IF(B5="сертификат - гарантия","Число сертификатов дополнительного образования",IF(B5="сертификат - возможность","Совокупное обеспечение сертификатов указанной категории, рублей",""))</f>
        <v>Число сертификатов дополнительного образования</v>
      </c>
      <c r="D9" s="6" t="str">
        <f>IF(B5="сертификат - гарантия","Объем обеспечения сертификатов, рублей",IF(B5="сертификат - возможность","минимальное число сертификатов, обеспеченных средствами бюджета",""))</f>
        <v>Объем обеспечения сертификатов, рублей</v>
      </c>
      <c r="E9" s="4"/>
    </row>
    <row r="10" spans="1:5" ht="27.6" customHeight="1" x14ac:dyDescent="0.25">
      <c r="A10" s="6" t="str">
        <f>IF(B4="","",IF(NOT(B4="нет, все дети получают одинаковые сертификаты"),"Прочие дети, за исключением указанных ниже","Все дети в возрасте от 5 до 18 лет"))</f>
        <v>Прочие дети, за исключением указанных ниже</v>
      </c>
      <c r="B10" s="10">
        <v>4945.6499999999996</v>
      </c>
      <c r="C10" s="11">
        <v>224</v>
      </c>
      <c r="D10" s="12">
        <f>IFERROR(IF(B5="сертификат - гарантия",B10*C10,IF(B5="сертификат - возможность",C10/B10,"")),"")</f>
        <v>1107825.5999999999</v>
      </c>
      <c r="E10" s="4"/>
    </row>
    <row r="11" spans="1:5" ht="27.6" customHeight="1" x14ac:dyDescent="0.25">
      <c r="A11" s="7" t="str">
        <f>IF(B4="","",IF(B4="нет, все дети получают одинаковые сертификаты","","укажите наименование категории"))</f>
        <v>укажите наименование категории</v>
      </c>
      <c r="B11" s="10"/>
      <c r="C11" s="11"/>
      <c r="D11" s="12">
        <f>IF(A11="","",IFERROR(IF(B5="сертификат - гарантия",B11*C11,IF(B5="сертификат - возможность",C11/B11,"")),""))</f>
        <v>0</v>
      </c>
      <c r="E11" s="4"/>
    </row>
    <row r="12" spans="1:5" ht="27.6" customHeight="1" x14ac:dyDescent="0.25">
      <c r="A12" s="7" t="str">
        <f>IF(B4="","",IF(OR(B4="нет, все дети получают одинаковые сертификаты",B4="да, выделяется 2 категории детей"),"","укажите наименование категории"))</f>
        <v>укажите наименование категории</v>
      </c>
      <c r="B12" s="10"/>
      <c r="C12" s="11"/>
      <c r="D12" s="12">
        <f>IF(A12="","",IFERROR(IF(B5="сертификат - гарантия",B12*C12,IF(B5="сертификат - возможность",C12/B12,"")),""))</f>
        <v>0</v>
      </c>
      <c r="E12" s="4"/>
    </row>
    <row r="13" spans="1:5" ht="27.6" customHeight="1" x14ac:dyDescent="0.25">
      <c r="A13" s="7" t="str">
        <f>IF(B4="","",IF(OR(B4="нет, все дети получают одинаковые сертификаты",B4="да, выделяется 2 категории детей",B4="да, выделяется 3 категории детей"),"","укажите наименование категории"))</f>
        <v>укажите наименование категории</v>
      </c>
      <c r="B13" s="10"/>
      <c r="C13" s="11"/>
      <c r="D13" s="12">
        <f>IF(A13="","",IFERROR(IF(B5="сертификат - гарантия",B13*C13,IF(B5="сертификат - возможность",C13/B13,"")),""))</f>
        <v>0</v>
      </c>
      <c r="E13" s="4"/>
    </row>
    <row r="14" spans="1:5" ht="27.6" customHeight="1" x14ac:dyDescent="0.25">
      <c r="A14" s="7" t="str">
        <f>IF(B4="","",IF(OR(B4="нет, все дети получают одинаковые сертификаты",B4="да, выделяется 2 категории детей",B4="да, выделяется 3 категории детей",B4="да, выделяется 4 категории детей"),"","укажите наименование категории"))</f>
        <v>укажите наименование категории</v>
      </c>
      <c r="B14" s="10"/>
      <c r="C14" s="11"/>
      <c r="D14" s="12">
        <f>IF(A14="","",IFERROR(IF(B5="сертификат - гарантия",B14*C14,IF(B5="сертификат - возможность",C14/B14,"")),""))</f>
        <v>0</v>
      </c>
      <c r="E14" s="4"/>
    </row>
    <row r="15" spans="1:5" ht="27.6" customHeight="1" x14ac:dyDescent="0.25">
      <c r="A15" s="7" t="str">
        <f>IF(B4="","",IF(OR(B4="нет, все дети получают одинаковые сертификаты",B4="да, выделяется 2 категории детей",B4="да, выделяется 3 категории детей",B4="да, выделяется 4 категории детей",B4="да, выделяется 5 категорий детей"),"","укажите наименование категории"))</f>
        <v>укажите наименование категории</v>
      </c>
      <c r="B15" s="10"/>
      <c r="C15" s="11"/>
      <c r="D15" s="12">
        <f>IF(A15="","",IFERROR(IF(B5="сертификат - гарантия",B15*C15,IF(B5="сертификат - возможность",C15/B15,"")),""))</f>
        <v>0</v>
      </c>
      <c r="E15" s="4"/>
    </row>
    <row r="16" spans="1:5" ht="26.45" customHeight="1" x14ac:dyDescent="0.25">
      <c r="A16" s="13"/>
      <c r="B16" s="4"/>
      <c r="C16" s="4"/>
      <c r="D16" s="4"/>
      <c r="E16" s="4"/>
    </row>
    <row r="17" spans="1:5" ht="48" customHeight="1" x14ac:dyDescent="0.25">
      <c r="A17" s="20" t="s">
        <v>5</v>
      </c>
      <c r="B17" s="20"/>
      <c r="C17" s="20"/>
      <c r="D17" s="3" t="s">
        <v>8</v>
      </c>
      <c r="E17" s="4"/>
    </row>
    <row r="18" spans="1:5" ht="28.15" customHeight="1" x14ac:dyDescent="0.25">
      <c r="A18" s="14" t="str">
        <f>IF(D17="установлены в соответсвии с таблицей:","при реализации программ технической направленности","")</f>
        <v/>
      </c>
      <c r="B18" s="11"/>
      <c r="C18" s="21" t="str">
        <f>IF(D17="установлены в соответсвии с таблицей:","одновременно оказываемых услуг","")</f>
        <v/>
      </c>
      <c r="D18" s="4"/>
      <c r="E18" s="4"/>
    </row>
    <row r="19" spans="1:5" ht="28.15" customHeight="1" x14ac:dyDescent="0.25">
      <c r="A19" s="14" t="str">
        <f>IF(D17="установлены в соответсвии с таблицей:","при реализации образовательных программ художественной направленности","")</f>
        <v/>
      </c>
      <c r="B19" s="11"/>
      <c r="C19" s="21"/>
      <c r="D19" s="4"/>
      <c r="E19" s="4"/>
    </row>
    <row r="20" spans="1:5" ht="28.15" customHeight="1" x14ac:dyDescent="0.25">
      <c r="A20" s="14" t="str">
        <f>IF(D17="установлены в соответсвии с таблицей:","при реализации образовательных программ физкультурно-спортивной направленности","")</f>
        <v/>
      </c>
      <c r="B20" s="11"/>
      <c r="C20" s="21"/>
      <c r="D20" s="4"/>
      <c r="E20" s="4"/>
    </row>
    <row r="21" spans="1:5" ht="28.15" customHeight="1" x14ac:dyDescent="0.25">
      <c r="A21" s="14" t="str">
        <f>IF(D17="установлены в соответсвии с таблицей:","при реализации образовательных программ естественно-научной направленности","")</f>
        <v/>
      </c>
      <c r="B21" s="11"/>
      <c r="C21" s="21"/>
      <c r="D21" s="4"/>
      <c r="E21" s="4"/>
    </row>
    <row r="22" spans="1:5" ht="28.15" customHeight="1" x14ac:dyDescent="0.25">
      <c r="A22" s="14" t="str">
        <f>IF(D17="установлены в соответсвии с таблицей:","при реализации образовательных программ туристско-краеведческой направленности","")</f>
        <v/>
      </c>
      <c r="B22" s="11"/>
      <c r="C22" s="21"/>
      <c r="D22" s="4"/>
      <c r="E22" s="4"/>
    </row>
    <row r="23" spans="1:5" ht="28.15" customHeight="1" x14ac:dyDescent="0.25">
      <c r="A23" s="14" t="str">
        <f>IF(D17="установлены в соответсвии с таблицей:","при реализации образовательных программ социально-педагогической направленности","")</f>
        <v/>
      </c>
      <c r="B23" s="11"/>
      <c r="C23" s="21"/>
      <c r="D23" s="4"/>
      <c r="E23" s="4"/>
    </row>
    <row r="24" spans="1:5" ht="33" customHeight="1" x14ac:dyDescent="0.25">
      <c r="A24" s="16" t="str">
        <f>IF(D17="установлены в соответсвии с таблицей:","* если по конкретной направленности нет ограничений - напишите число больше или равное 1 000 000. Если какая-то направленность вовсе ограничена - 0.","")</f>
        <v/>
      </c>
      <c r="B24" s="16"/>
      <c r="C24" s="16"/>
      <c r="D24" s="4"/>
      <c r="E24" s="4"/>
    </row>
    <row r="25" spans="1:5" hidden="1" x14ac:dyDescent="0.25"/>
  </sheetData>
  <sheetProtection password="C60B" sheet="1" objects="1" scenarios="1"/>
  <mergeCells count="5">
    <mergeCell ref="A24:C24"/>
    <mergeCell ref="C5:E5"/>
    <mergeCell ref="A1:B1"/>
    <mergeCell ref="A17:C17"/>
    <mergeCell ref="C18:C23"/>
  </mergeCells>
  <conditionalFormatting sqref="A11">
    <cfRule type="containsText" dxfId="7" priority="8" operator="containsText" text="укажите наименование категории">
      <formula>NOT(ISERROR(SEARCH("укажите наименование категории",A11)))</formula>
    </cfRule>
  </conditionalFormatting>
  <conditionalFormatting sqref="A12">
    <cfRule type="containsText" dxfId="6" priority="7" operator="containsText" text="укажите наименование категории">
      <formula>NOT(ISERROR(SEARCH("укажите наименование категории",A12)))</formula>
    </cfRule>
  </conditionalFormatting>
  <conditionalFormatting sqref="A13">
    <cfRule type="containsText" dxfId="5" priority="6" operator="containsText" text="укажите наименование категории">
      <formula>NOT(ISERROR(SEARCH("укажите наименование категории",A13)))</formula>
    </cfRule>
  </conditionalFormatting>
  <conditionalFormatting sqref="A14">
    <cfRule type="containsText" dxfId="4" priority="5" operator="containsText" text="укажите наименование категории">
      <formula>NOT(ISERROR(SEARCH("укажите наименование категории",A14)))</formula>
    </cfRule>
  </conditionalFormatting>
  <conditionalFormatting sqref="A15">
    <cfRule type="containsText" dxfId="3" priority="4" operator="containsText" text="укажите наименование категории">
      <formula>NOT(ISERROR(SEARCH("укажите наименование категории",A15)))</formula>
    </cfRule>
  </conditionalFormatting>
  <conditionalFormatting sqref="A1:B1">
    <cfRule type="containsText" dxfId="2" priority="1" operator="containsText" text="Форму можно загружать">
      <formula>NOT(ISERROR(SEARCH("Форму можно загружать",A1)))</formula>
    </cfRule>
    <cfRule type="containsText" dxfId="1" priority="2" operator="containsText" text="Заполнены не все данные">
      <formula>NOT(ISERROR(SEARCH("Заполнены не все данные",A1)))</formula>
    </cfRule>
    <cfRule type="containsText" dxfId="0" priority="3" operator="containsText" text="Не совпадает совокупное обеспечение сертификатов">
      <formula>NOT(ISERROR(SEARCH("Не совпадает совокупное обеспечение сертификатов",A1)))</formula>
    </cfRule>
  </conditionalFormatting>
  <dataValidations count="5">
    <dataValidation type="whole" allowBlank="1" showInputMessage="1" showErrorMessage="1" sqref="B3">
      <formula1>100</formula1>
      <formula2>1000000</formula2>
    </dataValidation>
    <dataValidation type="list" allowBlank="1" showInputMessage="1" showErrorMessage="1" sqref="B4 B6">
      <formula1>"нет, все дети получают одинаковые сертификаты,да, выделяется 2 категории детей,да, выделяется 3 категории детей,да, выделяется 4 категории детей,да, выделяется 5 категорий детей,да, выделяется 6 категорий детей,"</formula1>
    </dataValidation>
    <dataValidation type="list" allowBlank="1" showInputMessage="1" showErrorMessage="1" sqref="B5">
      <formula1>"сертификат - гарантия,сертификат - возможность"</formula1>
    </dataValidation>
    <dataValidation type="list" allowBlank="1" showInputMessage="1" showErrorMessage="1" sqref="D17">
      <formula1>"не установлены,установлены в соответсвии с таблицей:"</formula1>
    </dataValidation>
    <dataValidation type="whole" allowBlank="1" showInputMessage="1" showErrorMessage="1" sqref="B7">
      <formula1>50000</formula1>
      <formula2>1000000000</formula2>
    </dataValidation>
  </dataValidations>
  <pageMargins left="0.7" right="0.7" top="0.75" bottom="0.75" header="0.3" footer="0.3"/>
  <pageSetup paperSize="9" orientation="portrait" r:id="rId1"/>
  <ignoredErrors>
    <ignoredError sqref="A11:A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параметры системы ПДО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2020-05-28T07:59:41Z</dcterms:modified>
</cp:coreProperties>
</file>